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825" windowWidth="10335" windowHeight="4095"/>
  </bookViews>
  <sheets>
    <sheet name="1er TRIMESTRE" sheetId="1" r:id="rId1"/>
  </sheets>
  <definedNames>
    <definedName name="_xlnm.Print_Area" localSheetId="0">'1er TRIMESTRE'!$A$1:$G$44</definedName>
  </definedNames>
  <calcPr calcId="144525"/>
</workbook>
</file>

<file path=xl/calcChain.xml><?xml version="1.0" encoding="utf-8"?>
<calcChain xmlns="http://schemas.openxmlformats.org/spreadsheetml/2006/main">
  <c r="D38" i="1" l="1"/>
  <c r="E38" i="1"/>
  <c r="F38" i="1"/>
  <c r="C15" i="1"/>
  <c r="B15" i="1"/>
  <c r="D15" i="1"/>
  <c r="F14" i="1"/>
  <c r="F29" i="1"/>
  <c r="F32" i="1"/>
  <c r="F11" i="1"/>
  <c r="F15" i="1" s="1"/>
  <c r="F24" i="1"/>
  <c r="E12" i="1" l="1"/>
  <c r="E31" i="1"/>
  <c r="E7" i="1"/>
  <c r="E15" i="1" s="1"/>
  <c r="B16" i="1" s="1"/>
  <c r="E8" i="1"/>
  <c r="C38" i="1" l="1"/>
  <c r="B38" i="1"/>
  <c r="B44" i="1" l="1"/>
  <c r="B41" i="1" l="1"/>
  <c r="B39" i="1" l="1"/>
  <c r="C42" i="1"/>
  <c r="B42" i="1" l="1"/>
  <c r="F42" i="1"/>
  <c r="D42" i="1" l="1"/>
  <c r="E42" i="1"/>
</calcChain>
</file>

<file path=xl/sharedStrings.xml><?xml version="1.0" encoding="utf-8"?>
<sst xmlns="http://schemas.openxmlformats.org/spreadsheetml/2006/main" count="100" uniqueCount="68">
  <si>
    <t>DESCRIPCION DE LOS TRABAJOS</t>
  </si>
  <si>
    <t>CONTRATO MAS CONVENIO</t>
  </si>
  <si>
    <t>2DO. TRIMESTRE</t>
  </si>
  <si>
    <t>1ER. TRIMESTRE</t>
  </si>
  <si>
    <t>3ER. TRIMESTRE</t>
  </si>
  <si>
    <t>4TO. TRIMESTRE</t>
  </si>
  <si>
    <t>STATUS</t>
  </si>
  <si>
    <t>CONTRATADO</t>
  </si>
  <si>
    <t>EJECUTADO</t>
  </si>
  <si>
    <t>OBRAS TERMINADAS</t>
  </si>
  <si>
    <t>OBRAS EN PROCESO</t>
  </si>
  <si>
    <t>PROCESO</t>
  </si>
  <si>
    <t>PAGOS POR TRIMESTRES POR FACTIBILIDADES Y/O DERECHOS DE INTERCONEXION</t>
  </si>
  <si>
    <t>TERMINADA</t>
  </si>
  <si>
    <t>INVERSION 2018</t>
  </si>
  <si>
    <t>TOTAL CONTRATADO EN EL EJERCICIO 2018</t>
  </si>
  <si>
    <t>TOTAL EJECUTADO EN EL EJERCICIO 2018</t>
  </si>
  <si>
    <t>17-20-056</t>
  </si>
  <si>
    <t>18-20-006</t>
  </si>
  <si>
    <t>REPOSICIÓN DE ATARJEA (105.20 M.L.) Y 14 DESCARGAS EN CALLE PROGRESO ENTRE CALLES SAN ANDRÉS Y PRIV. PROGRESO DE LA ZONA CENTRO DE LA CIUDAD DE MONCLOVA, COAHUILA DE ZARAGOZA.</t>
  </si>
  <si>
    <t>18-20-014</t>
  </si>
  <si>
    <t>CONSTRUCCIÓN DE LÍNEA DE AGUA (597.00 M.L.) EN CALLE JOSEFA ORTIZ DE DOMINGUEZ CON INDEPENDENCIA HASTA AV. REVOLUCIÓN MEXICANA CON GUSTAVO DÍAZ O. EN LA CIUDAD DE MONCLOVA, COAHUILA DE ZARAGOZA</t>
  </si>
  <si>
    <t>18-20-010</t>
  </si>
  <si>
    <t>REPOSICIÓN DE 528.80 M.L. DE LÍNEA DE 8” DE DIÁMETRO, 8.00 M.L. DE 4” DE DIÁMETRO Y 37 TOMAS EN CALLE REPÚBLICA DEL SALVADOR ENTRE AV. CD. DEPORTIVA Y GUAYAQUIL DE LA COL. GUADALUPE EN LA CIUDAD DE MONCLOVA, COAHUILA DE ZARAGOZA.</t>
  </si>
  <si>
    <t>18-20-020</t>
  </si>
  <si>
    <t>CONSTRUCCIÓN DE CANALIZACIONES PARA EQUIPOS DE COMUNICACIÓN Y SEGURIDAD EN INSTALACIONES DEL SISTEMA UBICADOS EN LAS CIUDADES DE MONCLOVA Y FRONTERA, COAHUILA DE ZARAGOZA.</t>
  </si>
  <si>
    <t>17-20-034</t>
  </si>
  <si>
    <t>REPOSICIÓN DE ATARJEA (437.10 M.L.) Y 35 DESCARGAS EN CALLE CUAUHTEMOC ENTRE PRIV. GPE. VICTORIA Y PRIV. 12 DE NOVIEMBRE Y ENTRE MANUEL ACUÑA Y XICOTENCATL DE LA COL. EL PUEBLO EN LA CIUDAD DE MONCLOVA, COAHUILA DE ZARAGOZA.</t>
  </si>
  <si>
    <t>18-20-022</t>
  </si>
  <si>
    <t>REPOSICIÓN DE 604.00 M.L. DE RED DE 4” DE DIÁMETRO EN CALLE XITLALIC Y TENAYUCA ENTRE VIOLETA Y XOCHITL, CALLE XOCHIMILCO ENTRE TENAYUCA Y TIZOC Y EN CALLE TIZOC ENTRE XOCHITL Y XOCHIMILCO DE LA COL. NUEVA MIRAVALLE EN LA CIUDAD DE MONCLOVA, COAHUILA DE ZARAGOZA.</t>
  </si>
  <si>
    <t>REPOSICIÓN Y REUBICACIÓN DE RED (516.00 M.L.) Y 60 TOMAS EN CALLES POR DONDE PASARÁ EL DRENAJE PLUVIAL DE LA COL. LAS FLORES, ENTRE AV. SUSAN LOU PAPE Y CALLE RIO PÁNUCO EN LA CIUDAD DE MONCLOVA, COAHUILA DE ZARAGOZA</t>
  </si>
  <si>
    <t>CONSTRUCCION DE PAVIMENTO HIDRAULICO Y/O BANQUETA PARA DIFERENTES PUNTOS DE LA CIUDAD</t>
  </si>
  <si>
    <t>18-10-102</t>
  </si>
  <si>
    <t>REPOSICIÓN DE ATARJEA (143.40 M.L.) Y 14 DESCARGAS EN PRIV. CONSTITUYENTES Y CALLE JUAN RUÍZ DE ALARCÓN DE LA COL. CAÑADA NORTE EN LA CIUDAD DE MONCLOVA, COAHUILA DE ZARAGOZA</t>
  </si>
  <si>
    <t>18-20-016</t>
  </si>
  <si>
    <t>18-20-030</t>
  </si>
  <si>
    <t>REPOSICIÓN DE 534 M.L. DE 6” DE DIÁMETRO Y 30 M.L. DE 3” DE DIÁMETRO Y 34 TOMAS EN CALLE FERTILIZANTES ENTRE CALLES ALTOS HORNOS Y COMSA DE LA COL. INDUSTRIAL EN LA CIUDAD DE MONCLOVA, COAHUILA DE ZARAGOZA.</t>
  </si>
  <si>
    <t>18-20-025</t>
  </si>
  <si>
    <t>REPOSICIÓN DE 237.00 M.L. DE RED DE 4" EN AV. SUSAN LOU PAPE Y CALLE ADOLFO LOPEZ MATEOS DE LA COL. PROGRESO EN LA CIUDAD DE MONCLOVA, COAHUILA DE ZARAGOZA.</t>
  </si>
  <si>
    <t>18-20-021</t>
  </si>
  <si>
    <t>REPOSICIÓN DE 371.00 M.L. DE SUBCOLECTOR DE 18” DE DIÁMETRO EN CALLE ZARAGOZA ENTRE MIGUEL BCO. Y V. CARRANZA Y EN CALLE V. CARRANZA ENTRE ZARAGOZA Y GUERRERO DE LA ZONA CENTRO EN LA CIUDAD DE MONCLOVA, COAHUILA DE ZARAGOZA.</t>
  </si>
  <si>
    <t>CONSTRUCCIÓN DE CASETA DONDE SE UBICARÁ EL GENERADOR DE EMERGENCIA EN INSTALACIONES DEL CÁRCAMO LA RIBERA UBICADO EN LA CIUDAD DE MONCLOVA, COAHUILA DE ZARAGOZA.</t>
  </si>
  <si>
    <t>18-10-108</t>
  </si>
  <si>
    <t>18-20-026</t>
  </si>
  <si>
    <t>INSTALACIÓN DE DETECTOR DE FUGAS DE GAS CLORO, SISTEMA DE CAMBIO AUTOMÁTICO DE CILINDROS Y SISTEMA DE EXTRACCIÓN DE GASES EN CASETAS DE DIFERENTES INSTALACIONES DEL SISTEMA UBICADOS EN MONCLOVA, COAHUILA DE ZARAGOZA.</t>
  </si>
  <si>
    <t>SUMINISTRO E INSTALACIÓN DE TOPES Y TUBO PARA PROTECCIÓN EN ÁREA DE ESTACIONAMIENTO, UBICADO EN EDIFICIO SIMAS EN EL BLVD. JUAREZ, COL. PALMA EN LA CIUDAD DE MONCLOVA, COAHUILA DE ZARAGOZA.</t>
  </si>
  <si>
    <t>18-20-024</t>
  </si>
  <si>
    <t>REPOSICIÓN DE 102.00 M.L. DE RED DE 4” EN CALLE GARITA ENTRE CALLES HIDALGO Y ZARAGOZA DE LA ZONA CENTRO DE LA CIUDAD DE MONCLOVA, COAHUILA DE ZARAGOZA.</t>
  </si>
  <si>
    <t>REPOSICIÓN DE 533.00 M.L. DE RED DE 4” DE DIÁMETRO Y 5 TOMAS EN AV. LAS GRANJAS ENTRE AV. LA SALLE Y CALLE JOSÉ RAMOS EN LA CD. DE MONCLOVA, COAHUILA DE ZARAGOZA</t>
  </si>
  <si>
    <t>18-20-029</t>
  </si>
  <si>
    <t>18-10-107</t>
  </si>
  <si>
    <t>REPOSICIÓN DE 722.00 M.L. DE 8" DE DIÁMETRO PARA RED PRIMARIA Y CONSTRUCCIÓN DE 720 M.L. DE 4" DE DIÁMETRO PARA RED SECUNDARIA Y 27 TOMAS EN BLVD. HAROLD. R PAPE ENTRE AV. INDUSTRIAL Y CALLE BRUNO NEIRA DE LA COL. 1º DE MAYO EN LA CIUDAD DE MONCLOVA, COAHUILA DE ZARAGOZA.</t>
  </si>
  <si>
    <t>18-20-028</t>
  </si>
  <si>
    <t>REPOSICIÓN DE 841.30 M.L. DE COLECTOR DE 16” DE DIÁMETRO Y 54 DESCARGAS EN CALLE MORELOS ENTRE CALLES PEDRO PRUNEDA Y ALTAMIRANO Y EN CALLE ALTAMIRANO ENTRE MORELOS Y AYUNTAMIENTO DE LA COL. OCCIDENTAL EN LA CIUDAD DE FRONTERA, COAHUILA DE ZARAGOZA.</t>
  </si>
  <si>
    <t>18-20-040</t>
  </si>
  <si>
    <t>REPOSICIÓN DE 436.00 M.L. DE RED DE 4” DE DIÁMETRO Y 22 TOMAS EN CALLE 18 DE ABRIL ENTRE CALLE COAHUILA Y CALLE RAUL CORTES DE LA COL. INDEPENDENCIA EN LA CIUDAD DE MONCLOVA, COAHUILA DE ZARAGOZA.</t>
  </si>
  <si>
    <t>18-20-037</t>
  </si>
  <si>
    <t>18-20-039</t>
  </si>
  <si>
    <t>REHABILITACION DE POZOS: SAN JOSÉ 1 Y 3, MATILDE BARRERA, CARNERO Y VIBORILLAS 7 UBICADOS EN MONCLOVA Y FRONTERA, COAHUILA DE ZARAGOZA.</t>
  </si>
  <si>
    <t>18-20-038</t>
  </si>
  <si>
    <t>CONSTRUCCIÓN DE OBRA CIVIL Y ELÉCTRICA PARA LA INSTALACIÓN DE EQUIPOS EN PILAS ERMITA UBICADAS EN LA CIUDAD DE MONCLOVA, COAHUILA DE ZARAGOZA.</t>
  </si>
  <si>
    <t>18-20-033</t>
  </si>
  <si>
    <t xml:space="preserve">REHABILITACION DE INSTLACIONES DEL POZO TORRES 1B </t>
  </si>
  <si>
    <t>18-20-036</t>
  </si>
  <si>
    <t>REPOSICIÓN DE 432.00 M.L. DE RED DE 8” DE DIÁMETRO Y 26 TOMAS EN AV. CIUDAD DEPORTIVA ENTRE AV. CUAUHTÉMOC Y CALLE BRASIL DE LA COL. GUADALUPE EN LA CIUDAD DE MONCLOVA, COAHUILA DE ZARAGOZA.</t>
  </si>
  <si>
    <t>18-10-110</t>
  </si>
  <si>
    <t>CONSTRUCCIÓN Y ACONDICIONAMIENTO PARA LA INSTALACIÓN DE CAJERO EN LOCAL DE LA ZONA CENTRO DE LA CIUDAD DE MONCLOVA, COAHUILA DE ZARAGOZA.</t>
  </si>
  <si>
    <t>DE ACUERDO AL ARTICULO 63 DE LA LEY DE AGUAS PARA LOS MUNICIPIO DEL ESTADO DE COAHUILA DE ZARAGOZA, SE PUBLICA LAS INVERSIONES QUE SE REALIZAN CON LOS INGRESOS POR DERECHOS DE FACTIBILIDADES Y/O INTERCONEXION EN EL EJERCICIO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</si>
</sst>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2C0A]\ * #,##0.00_ ;_ [$$-2C0A]\ * \-#,##0.00_ ;_ [$$-2C0A]\ * &quot;-&quot;??_ ;_ @_ "/>
  </numFmts>
  <fonts count="9" x14ac:knownFonts="1">
    <font>
      <sz val="11"/>
      <color theme="1"/>
      <name val="Calibri"/>
      <family val="2"/>
      <scheme val="minor"/>
    </font>
    <font>
      <b/>
      <sz val="11"/>
      <color theme="1"/>
      <name val="Calibri"/>
      <family val="2"/>
      <scheme val="minor"/>
    </font>
    <font>
      <sz val="10"/>
      <name val="Arial"/>
      <family val="2"/>
    </font>
    <font>
      <sz val="9"/>
      <name val="Arial"/>
      <family val="2"/>
    </font>
    <font>
      <b/>
      <sz val="9"/>
      <name val="Arial"/>
      <family val="2"/>
    </font>
    <font>
      <b/>
      <sz val="16"/>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15"/>
        <b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xf numFmtId="0" fontId="2" fillId="0" borderId="0"/>
    <xf numFmtId="164" fontId="2" fillId="0" borderId="0" applyFont="0" applyFill="0" applyBorder="0" applyAlignment="0" applyProtection="0"/>
    <xf numFmtId="44" fontId="6" fillId="0" borderId="0" applyFont="0" applyFill="0" applyBorder="0" applyAlignment="0" applyProtection="0"/>
  </cellStyleXfs>
  <cellXfs count="26">
    <xf numFmtId="0" fontId="0" fillId="0" borderId="0" xfId="0"/>
    <xf numFmtId="0" fontId="3" fillId="0" borderId="0" xfId="1" applyFont="1" applyFill="1" applyBorder="1" applyAlignment="1">
      <alignment horizontal="justify" vertical="center" wrapText="1"/>
    </xf>
    <xf numFmtId="0" fontId="3" fillId="0" borderId="0" xfId="2" applyFont="1" applyFill="1" applyBorder="1" applyAlignment="1">
      <alignment vertical="center" wrapText="1"/>
    </xf>
    <xf numFmtId="165" fontId="1" fillId="0" borderId="0" xfId="0" applyNumberFormat="1" applyFont="1"/>
    <xf numFmtId="165" fontId="0" fillId="0" borderId="0" xfId="0" applyNumberFormat="1"/>
    <xf numFmtId="165" fontId="0" fillId="0" borderId="0" xfId="0" applyNumberFormat="1" applyFont="1"/>
    <xf numFmtId="0" fontId="1" fillId="0" borderId="0" xfId="0" applyFont="1" applyAlignment="1">
      <alignment vertical="justify"/>
    </xf>
    <xf numFmtId="44" fontId="0" fillId="0" borderId="0" xfId="0" applyNumberFormat="1"/>
    <xf numFmtId="44" fontId="1" fillId="0" borderId="0" xfId="0" applyNumberFormat="1" applyFont="1"/>
    <xf numFmtId="44" fontId="1" fillId="0" borderId="0" xfId="4" applyFont="1"/>
    <xf numFmtId="0" fontId="1" fillId="0" borderId="0" xfId="0" applyFont="1"/>
    <xf numFmtId="0" fontId="4" fillId="2" borderId="0" xfId="1" applyNumberFormat="1" applyFont="1" applyFill="1" applyBorder="1" applyAlignment="1">
      <alignment horizontal="right" vertical="top" wrapText="1"/>
    </xf>
    <xf numFmtId="165" fontId="4" fillId="0" borderId="1" xfId="3" applyNumberFormat="1" applyFont="1" applyFill="1" applyBorder="1" applyAlignment="1">
      <alignment horizontal="center" vertical="center"/>
    </xf>
    <xf numFmtId="0" fontId="8" fillId="0" borderId="1" xfId="0" applyFont="1" applyBorder="1" applyAlignment="1">
      <alignment horizontal="center" vertical="center" wrapText="1"/>
    </xf>
    <xf numFmtId="44" fontId="3" fillId="0" borderId="1" xfId="3" applyNumberFormat="1" applyFont="1" applyFill="1" applyBorder="1" applyAlignment="1">
      <alignment vertical="center"/>
    </xf>
    <xf numFmtId="165" fontId="0" fillId="0" borderId="0" xfId="0" applyNumberFormat="1" applyFont="1" applyFill="1"/>
    <xf numFmtId="0" fontId="0" fillId="0" borderId="0" xfId="0" applyFill="1"/>
    <xf numFmtId="8" fontId="4" fillId="0" borderId="1" xfId="3" applyNumberFormat="1" applyFont="1" applyFill="1" applyBorder="1" applyAlignment="1">
      <alignment vertical="center"/>
    </xf>
    <xf numFmtId="0" fontId="0" fillId="0" borderId="0" xfId="0" applyAlignment="1">
      <alignment horizontal="center" vertical="center"/>
    </xf>
    <xf numFmtId="4" fontId="3" fillId="0" borderId="1" xfId="3" applyNumberFormat="1" applyFont="1" applyFill="1" applyBorder="1" applyAlignment="1">
      <alignment vertical="center"/>
    </xf>
    <xf numFmtId="43" fontId="3" fillId="0" borderId="1" xfId="3" applyNumberFormat="1" applyFont="1" applyFill="1" applyBorder="1" applyAlignment="1">
      <alignment vertical="center"/>
    </xf>
    <xf numFmtId="0" fontId="7" fillId="0" borderId="0" xfId="0" applyFont="1" applyAlignment="1">
      <alignment horizontal="center" vertical="justify"/>
    </xf>
    <xf numFmtId="0" fontId="5" fillId="0" borderId="0" xfId="0" applyFont="1" applyAlignment="1">
      <alignment horizontal="center" vertical="justify"/>
    </xf>
    <xf numFmtId="0" fontId="4" fillId="3" borderId="1" xfId="1" applyFont="1" applyFill="1" applyBorder="1" applyAlignment="1">
      <alignment horizontal="center" vertical="center" wrapText="1"/>
    </xf>
    <xf numFmtId="0" fontId="4" fillId="3" borderId="1" xfId="2" applyFont="1" applyFill="1" applyBorder="1" applyAlignment="1">
      <alignment horizontal="center" vertical="center" wrapText="1"/>
    </xf>
    <xf numFmtId="0" fontId="1" fillId="0" borderId="2" xfId="0" applyFont="1" applyBorder="1" applyAlignment="1">
      <alignment horizontal="center"/>
    </xf>
  </cellXfs>
  <cellStyles count="5">
    <cellStyle name="Moneda" xfId="4" builtinId="4"/>
    <cellStyle name="Moneda 3" xfId="3"/>
    <cellStyle name="Normal" xfId="0" builtinId="0"/>
    <cellStyle name="Normal 2" xfId="1"/>
    <cellStyle name="Normal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zoomScaleNormal="100" workbookViewId="0">
      <selection activeCell="A2" sqref="A2"/>
    </sheetView>
  </sheetViews>
  <sheetFormatPr baseColWidth="10" defaultRowHeight="15" x14ac:dyDescent="0.25"/>
  <cols>
    <col min="1" max="1" width="44" customWidth="1"/>
    <col min="2" max="2" width="16.28515625" customWidth="1"/>
    <col min="3" max="3" width="14.5703125" customWidth="1"/>
    <col min="4" max="4" width="15" customWidth="1"/>
    <col min="5" max="5" width="15" bestFit="1" customWidth="1"/>
    <col min="6" max="6" width="14.7109375" customWidth="1"/>
    <col min="7" max="7" width="15.42578125" customWidth="1"/>
    <col min="9" max="9" width="12.5703125" style="16" bestFit="1" customWidth="1"/>
    <col min="10" max="10" width="11.42578125" style="18" hidden="1" customWidth="1"/>
    <col min="11" max="11" width="14.140625" bestFit="1" customWidth="1"/>
  </cols>
  <sheetData>
    <row r="1" spans="1:10" ht="33" customHeight="1" x14ac:dyDescent="0.25">
      <c r="A1" s="21" t="s">
        <v>67</v>
      </c>
      <c r="B1" s="22"/>
      <c r="C1" s="22"/>
      <c r="D1" s="22"/>
      <c r="E1" s="22"/>
      <c r="F1" s="22"/>
      <c r="G1" s="22"/>
    </row>
    <row r="2" spans="1:10" x14ac:dyDescent="0.25">
      <c r="A2" s="10" t="s">
        <v>9</v>
      </c>
      <c r="B2" s="25" t="s">
        <v>14</v>
      </c>
      <c r="C2" s="25"/>
      <c r="D2" s="25"/>
      <c r="E2" s="25"/>
      <c r="F2" s="25"/>
      <c r="G2" s="25"/>
    </row>
    <row r="3" spans="1:10" ht="15" customHeight="1" x14ac:dyDescent="0.25">
      <c r="A3" s="23" t="s">
        <v>0</v>
      </c>
      <c r="B3" s="24" t="s">
        <v>1</v>
      </c>
      <c r="C3" s="24" t="s">
        <v>3</v>
      </c>
      <c r="D3" s="24" t="s">
        <v>2</v>
      </c>
      <c r="E3" s="24" t="s">
        <v>4</v>
      </c>
      <c r="F3" s="24" t="s">
        <v>5</v>
      </c>
      <c r="G3" s="24" t="s">
        <v>6</v>
      </c>
    </row>
    <row r="4" spans="1:10" x14ac:dyDescent="0.25">
      <c r="A4" s="23"/>
      <c r="B4" s="24"/>
      <c r="C4" s="24"/>
      <c r="D4" s="24"/>
      <c r="E4" s="24"/>
      <c r="F4" s="24"/>
      <c r="G4" s="24"/>
    </row>
    <row r="5" spans="1:10" ht="8.25" customHeight="1" x14ac:dyDescent="0.25">
      <c r="A5" s="1"/>
      <c r="B5" s="2"/>
      <c r="C5" s="2"/>
      <c r="D5" s="2"/>
      <c r="E5" s="2"/>
      <c r="F5" s="2"/>
      <c r="G5" s="2"/>
    </row>
    <row r="6" spans="1:10" ht="25.5" x14ac:dyDescent="0.25">
      <c r="A6" s="13" t="s">
        <v>62</v>
      </c>
      <c r="B6" s="17">
        <v>582677.1</v>
      </c>
      <c r="C6" s="14"/>
      <c r="D6" s="14"/>
      <c r="E6" s="14">
        <v>174803.13</v>
      </c>
      <c r="F6" s="14">
        <v>316949.11</v>
      </c>
      <c r="G6" s="12" t="s">
        <v>13</v>
      </c>
      <c r="J6" s="18" t="s">
        <v>61</v>
      </c>
    </row>
    <row r="7" spans="1:10" ht="51" x14ac:dyDescent="0.25">
      <c r="A7" s="13" t="s">
        <v>33</v>
      </c>
      <c r="B7" s="17">
        <v>278342.90000000002</v>
      </c>
      <c r="C7" s="14"/>
      <c r="D7" s="14"/>
      <c r="E7" s="14">
        <f>128494.8+556.25+108699.07</f>
        <v>237750.12</v>
      </c>
      <c r="F7" s="14"/>
      <c r="G7" s="12" t="s">
        <v>13</v>
      </c>
      <c r="J7" s="18" t="s">
        <v>34</v>
      </c>
    </row>
    <row r="8" spans="1:10" ht="63.75" x14ac:dyDescent="0.25">
      <c r="A8" s="13" t="s">
        <v>21</v>
      </c>
      <c r="B8" s="17">
        <v>875303.2</v>
      </c>
      <c r="C8" s="14">
        <v>0</v>
      </c>
      <c r="D8" s="14">
        <v>468175.11</v>
      </c>
      <c r="E8" s="14">
        <f>160052.42+21534.59+15544.84+31088.47</f>
        <v>228220.32</v>
      </c>
      <c r="F8" s="14">
        <v>50202.59</v>
      </c>
      <c r="G8" s="12" t="s">
        <v>13</v>
      </c>
      <c r="J8" s="18" t="s">
        <v>22</v>
      </c>
    </row>
    <row r="9" spans="1:10" ht="51" x14ac:dyDescent="0.25">
      <c r="A9" s="13" t="s">
        <v>47</v>
      </c>
      <c r="B9" s="17">
        <v>138999.01</v>
      </c>
      <c r="C9" s="14"/>
      <c r="D9" s="14"/>
      <c r="E9" s="14">
        <v>71913.600000000006</v>
      </c>
      <c r="F9" s="14"/>
      <c r="G9" s="12" t="s">
        <v>13</v>
      </c>
      <c r="J9" s="18" t="s">
        <v>46</v>
      </c>
    </row>
    <row r="10" spans="1:10" ht="51" x14ac:dyDescent="0.25">
      <c r="A10" s="13" t="s">
        <v>48</v>
      </c>
      <c r="B10" s="17">
        <v>536279.47</v>
      </c>
      <c r="C10" s="14"/>
      <c r="D10" s="14"/>
      <c r="E10" s="14">
        <v>418829.41</v>
      </c>
      <c r="F10" s="14">
        <v>247907.39</v>
      </c>
      <c r="G10" s="12" t="s">
        <v>13</v>
      </c>
      <c r="J10" s="18" t="s">
        <v>49</v>
      </c>
    </row>
    <row r="11" spans="1:10" ht="63.75" x14ac:dyDescent="0.25">
      <c r="A11" s="13" t="s">
        <v>55</v>
      </c>
      <c r="B11" s="17">
        <v>426724.5</v>
      </c>
      <c r="C11" s="14"/>
      <c r="D11" s="14"/>
      <c r="E11" s="19"/>
      <c r="F11" s="14">
        <f>128017.3496256+279115.76</f>
        <v>407133.10962560005</v>
      </c>
      <c r="G11" s="12" t="s">
        <v>13</v>
      </c>
      <c r="J11" s="18" t="s">
        <v>56</v>
      </c>
    </row>
    <row r="12" spans="1:10" ht="63.75" x14ac:dyDescent="0.25">
      <c r="A12" s="13" t="s">
        <v>36</v>
      </c>
      <c r="B12" s="17">
        <v>699100.8</v>
      </c>
      <c r="C12" s="14"/>
      <c r="D12" s="14"/>
      <c r="E12" s="14">
        <f>209730.24+279990.05+87067.55</f>
        <v>576787.84</v>
      </c>
      <c r="F12" s="14">
        <v>113275.15</v>
      </c>
      <c r="G12" s="12" t="s">
        <v>13</v>
      </c>
      <c r="J12" s="18" t="s">
        <v>35</v>
      </c>
    </row>
    <row r="13" spans="1:10" ht="76.5" x14ac:dyDescent="0.25">
      <c r="A13" s="13" t="s">
        <v>29</v>
      </c>
      <c r="B13" s="17">
        <v>711139.5</v>
      </c>
      <c r="C13" s="14"/>
      <c r="D13" s="14">
        <v>146431.68000000002</v>
      </c>
      <c r="E13" s="14">
        <v>509195.10000000003</v>
      </c>
      <c r="F13" s="14"/>
      <c r="G13" s="12" t="s">
        <v>13</v>
      </c>
      <c r="J13" s="18" t="s">
        <v>28</v>
      </c>
    </row>
    <row r="14" spans="1:10" ht="63.75" x14ac:dyDescent="0.25">
      <c r="A14" s="13" t="s">
        <v>44</v>
      </c>
      <c r="B14" s="17">
        <v>1243116.8999999999</v>
      </c>
      <c r="C14" s="14"/>
      <c r="D14" s="14"/>
      <c r="E14" s="14">
        <v>372935.07</v>
      </c>
      <c r="F14" s="14">
        <f>756812.32+46032.09</f>
        <v>802844.40999999992</v>
      </c>
      <c r="G14" s="12" t="s">
        <v>13</v>
      </c>
      <c r="J14" s="18" t="s">
        <v>43</v>
      </c>
    </row>
    <row r="15" spans="1:10" ht="14.25" customHeight="1" x14ac:dyDescent="0.25">
      <c r="A15" s="11" t="s">
        <v>7</v>
      </c>
      <c r="B15" s="3">
        <f>SUM(B6:B14)</f>
        <v>5491683.379999999</v>
      </c>
      <c r="C15" s="3">
        <f>SUM(C6:C14)</f>
        <v>0</v>
      </c>
      <c r="D15" s="3">
        <f>SUM(D6:D14)</f>
        <v>614606.79</v>
      </c>
      <c r="E15" s="3">
        <f>SUM(E6:E14)</f>
        <v>2590434.59</v>
      </c>
      <c r="F15" s="3">
        <f>SUM(F6:F14)</f>
        <v>1938311.7596256</v>
      </c>
    </row>
    <row r="16" spans="1:10" x14ac:dyDescent="0.25">
      <c r="A16" s="11" t="s">
        <v>8</v>
      </c>
      <c r="B16" s="3">
        <f>C15+D15+E15+F15</f>
        <v>5143353.1396255996</v>
      </c>
      <c r="C16" s="10"/>
      <c r="D16" s="10"/>
      <c r="E16" s="10"/>
      <c r="F16" s="10"/>
    </row>
    <row r="17" spans="1:10" ht="7.5" customHeight="1" x14ac:dyDescent="0.25"/>
    <row r="18" spans="1:10" x14ac:dyDescent="0.25">
      <c r="A18" s="10" t="s">
        <v>10</v>
      </c>
    </row>
    <row r="19" spans="1:10" x14ac:dyDescent="0.25">
      <c r="A19" s="23" t="s">
        <v>0</v>
      </c>
      <c r="B19" s="24" t="s">
        <v>1</v>
      </c>
      <c r="C19" s="24" t="s">
        <v>3</v>
      </c>
      <c r="D19" s="24" t="s">
        <v>2</v>
      </c>
      <c r="E19" s="24" t="s">
        <v>4</v>
      </c>
      <c r="F19" s="24" t="s">
        <v>5</v>
      </c>
      <c r="G19" s="24" t="s">
        <v>6</v>
      </c>
    </row>
    <row r="20" spans="1:10" ht="15" customHeight="1" x14ac:dyDescent="0.25">
      <c r="A20" s="23"/>
      <c r="B20" s="24"/>
      <c r="C20" s="24"/>
      <c r="D20" s="24"/>
      <c r="E20" s="24"/>
      <c r="F20" s="24"/>
      <c r="G20" s="24"/>
    </row>
    <row r="21" spans="1:10" ht="6.75" customHeight="1" x14ac:dyDescent="0.25">
      <c r="A21" s="1"/>
      <c r="B21" s="2"/>
      <c r="C21" s="2"/>
      <c r="D21" s="2"/>
      <c r="E21" s="2"/>
      <c r="F21" s="2"/>
      <c r="G21" s="2"/>
    </row>
    <row r="22" spans="1:10" ht="51" x14ac:dyDescent="0.25">
      <c r="A22" s="13" t="s">
        <v>25</v>
      </c>
      <c r="B22" s="17">
        <v>435372.71</v>
      </c>
      <c r="C22" s="14">
        <v>0</v>
      </c>
      <c r="D22" s="14">
        <v>313469.09999999998</v>
      </c>
      <c r="E22" s="14"/>
      <c r="F22" s="14"/>
      <c r="G22" s="12" t="s">
        <v>11</v>
      </c>
      <c r="J22" s="18" t="s">
        <v>26</v>
      </c>
    </row>
    <row r="23" spans="1:10" ht="63.75" x14ac:dyDescent="0.25">
      <c r="A23" s="13" t="s">
        <v>64</v>
      </c>
      <c r="B23" s="17">
        <v>692877.74</v>
      </c>
      <c r="C23" s="14"/>
      <c r="D23" s="14"/>
      <c r="E23" s="14"/>
      <c r="F23" s="14">
        <v>500635.72</v>
      </c>
      <c r="G23" s="12" t="s">
        <v>11</v>
      </c>
      <c r="J23" s="18" t="s">
        <v>63</v>
      </c>
    </row>
    <row r="24" spans="1:10" ht="76.5" x14ac:dyDescent="0.25">
      <c r="A24" s="13" t="s">
        <v>53</v>
      </c>
      <c r="B24" s="17">
        <v>3640866.09375</v>
      </c>
      <c r="C24" s="14"/>
      <c r="D24" s="14"/>
      <c r="E24" s="14"/>
      <c r="F24" s="14">
        <f>699046.29+600605.17+449755.3</f>
        <v>1749406.76</v>
      </c>
      <c r="G24" s="12" t="s">
        <v>11</v>
      </c>
      <c r="J24" s="18" t="s">
        <v>54</v>
      </c>
    </row>
    <row r="25" spans="1:10" ht="63.75" x14ac:dyDescent="0.25">
      <c r="A25" s="13" t="s">
        <v>30</v>
      </c>
      <c r="B25" s="17">
        <v>773907.2</v>
      </c>
      <c r="C25" s="14">
        <v>0</v>
      </c>
      <c r="D25" s="14">
        <v>675492.4800000001</v>
      </c>
      <c r="E25" s="14"/>
      <c r="F25" s="14"/>
      <c r="G25" s="12" t="s">
        <v>11</v>
      </c>
      <c r="J25" s="18" t="s">
        <v>17</v>
      </c>
    </row>
    <row r="26" spans="1:10" ht="63.75" x14ac:dyDescent="0.25">
      <c r="A26" s="13" t="s">
        <v>27</v>
      </c>
      <c r="B26" s="17">
        <v>869745.45</v>
      </c>
      <c r="C26" s="14">
        <v>0</v>
      </c>
      <c r="D26" s="14">
        <v>822116.97</v>
      </c>
      <c r="E26" s="14"/>
      <c r="F26" s="14"/>
      <c r="G26" s="12" t="s">
        <v>11</v>
      </c>
      <c r="J26" s="18" t="s">
        <v>18</v>
      </c>
    </row>
    <row r="27" spans="1:10" ht="51" x14ac:dyDescent="0.25">
      <c r="A27" s="13" t="s">
        <v>66</v>
      </c>
      <c r="B27" s="17">
        <v>339676.62</v>
      </c>
      <c r="C27" s="14"/>
      <c r="D27" s="14"/>
      <c r="E27" s="14"/>
      <c r="F27" s="14">
        <v>101902.98</v>
      </c>
      <c r="G27" s="12" t="s">
        <v>11</v>
      </c>
      <c r="J27" s="18" t="s">
        <v>65</v>
      </c>
    </row>
    <row r="28" spans="1:10" ht="25.5" x14ac:dyDescent="0.25">
      <c r="A28" s="13" t="s">
        <v>31</v>
      </c>
      <c r="B28" s="17">
        <v>1387342.37</v>
      </c>
      <c r="C28" s="14"/>
      <c r="D28" s="14"/>
      <c r="E28" s="19">
        <v>250466.24</v>
      </c>
      <c r="F28" s="19"/>
      <c r="G28" s="12" t="s">
        <v>11</v>
      </c>
      <c r="J28" s="18" t="s">
        <v>32</v>
      </c>
    </row>
    <row r="29" spans="1:10" ht="51" x14ac:dyDescent="0.25">
      <c r="A29" s="13" t="s">
        <v>60</v>
      </c>
      <c r="B29" s="17">
        <v>1033355.23</v>
      </c>
      <c r="C29" s="14"/>
      <c r="D29" s="14"/>
      <c r="E29" s="19"/>
      <c r="F29" s="14">
        <f>310006.567569+81545.051</f>
        <v>391551.61856900004</v>
      </c>
      <c r="G29" s="12" t="s">
        <v>11</v>
      </c>
      <c r="J29" s="18" t="s">
        <v>59</v>
      </c>
    </row>
    <row r="30" spans="1:10" ht="51" x14ac:dyDescent="0.25">
      <c r="A30" s="13" t="s">
        <v>19</v>
      </c>
      <c r="B30" s="17">
        <v>246775.66</v>
      </c>
      <c r="C30" s="14">
        <v>0</v>
      </c>
      <c r="D30" s="14">
        <v>215139.46000000002</v>
      </c>
      <c r="E30" s="14"/>
      <c r="F30" s="14"/>
      <c r="G30" s="12" t="s">
        <v>11</v>
      </c>
      <c r="J30" s="18" t="s">
        <v>20</v>
      </c>
    </row>
    <row r="31" spans="1:10" ht="63.75" x14ac:dyDescent="0.25">
      <c r="A31" s="13" t="s">
        <v>23</v>
      </c>
      <c r="B31" s="17">
        <v>1096782.01</v>
      </c>
      <c r="C31" s="14"/>
      <c r="D31" s="14">
        <v>599626.13</v>
      </c>
      <c r="E31" s="14">
        <f>266237.39+116457.65</f>
        <v>382695.04000000004</v>
      </c>
      <c r="F31" s="14">
        <v>94262.22</v>
      </c>
      <c r="G31" s="12" t="s">
        <v>11</v>
      </c>
      <c r="J31" s="18" t="s">
        <v>24</v>
      </c>
    </row>
    <row r="32" spans="1:10" ht="76.5" x14ac:dyDescent="0.25">
      <c r="A32" s="13" t="s">
        <v>51</v>
      </c>
      <c r="B32" s="17">
        <v>1688006.37</v>
      </c>
      <c r="C32" s="14"/>
      <c r="D32" s="14"/>
      <c r="E32" s="20">
        <v>506401.91</v>
      </c>
      <c r="F32" s="14">
        <f>784425.62+315578.73</f>
        <v>1100004.3500000001</v>
      </c>
      <c r="G32" s="12" t="s">
        <v>11</v>
      </c>
      <c r="J32" s="18" t="s">
        <v>52</v>
      </c>
    </row>
    <row r="33" spans="1:10" ht="38.25" x14ac:dyDescent="0.25">
      <c r="A33" s="13" t="s">
        <v>58</v>
      </c>
      <c r="B33" s="17">
        <v>613387.39</v>
      </c>
      <c r="C33" s="14"/>
      <c r="D33" s="14"/>
      <c r="E33" s="14"/>
      <c r="F33" s="14">
        <v>184016.21604</v>
      </c>
      <c r="G33" s="12" t="s">
        <v>11</v>
      </c>
      <c r="J33" s="18" t="s">
        <v>57</v>
      </c>
    </row>
    <row r="34" spans="1:10" ht="63.75" x14ac:dyDescent="0.25">
      <c r="A34" s="13" t="s">
        <v>45</v>
      </c>
      <c r="B34" s="17">
        <v>33899.629999999997</v>
      </c>
      <c r="C34" s="14"/>
      <c r="D34" s="14"/>
      <c r="E34" s="14">
        <v>33473.96</v>
      </c>
      <c r="F34" s="14"/>
      <c r="G34" s="12" t="s">
        <v>11</v>
      </c>
      <c r="J34" s="18" t="s">
        <v>50</v>
      </c>
    </row>
    <row r="35" spans="1:10" ht="51" x14ac:dyDescent="0.25">
      <c r="A35" s="13" t="s">
        <v>41</v>
      </c>
      <c r="B35" s="17">
        <v>178352.59</v>
      </c>
      <c r="C35" s="14"/>
      <c r="D35" s="14"/>
      <c r="E35" s="14">
        <v>53505.78</v>
      </c>
      <c r="F35" s="14">
        <v>94222.9</v>
      </c>
      <c r="G35" s="12" t="s">
        <v>11</v>
      </c>
      <c r="J35" s="18" t="s">
        <v>42</v>
      </c>
    </row>
    <row r="36" spans="1:10" ht="63.75" x14ac:dyDescent="0.25">
      <c r="A36" s="13" t="s">
        <v>40</v>
      </c>
      <c r="B36" s="17">
        <v>1296973.94</v>
      </c>
      <c r="C36" s="14"/>
      <c r="D36" s="14"/>
      <c r="E36" s="14">
        <v>428009.75</v>
      </c>
      <c r="F36" s="14">
        <v>798664.31</v>
      </c>
      <c r="G36" s="12" t="s">
        <v>11</v>
      </c>
      <c r="J36" s="18" t="s">
        <v>39</v>
      </c>
    </row>
    <row r="37" spans="1:10" ht="51" x14ac:dyDescent="0.25">
      <c r="A37" s="13" t="s">
        <v>38</v>
      </c>
      <c r="B37" s="17">
        <v>274584.2</v>
      </c>
      <c r="C37" s="14"/>
      <c r="D37" s="14"/>
      <c r="E37" s="19">
        <v>211447.86000000002</v>
      </c>
      <c r="F37" s="19"/>
      <c r="G37" s="12" t="s">
        <v>11</v>
      </c>
      <c r="J37" s="18" t="s">
        <v>37</v>
      </c>
    </row>
    <row r="38" spans="1:10" ht="17.25" customHeight="1" x14ac:dyDescent="0.25">
      <c r="A38" s="10" t="s">
        <v>7</v>
      </c>
      <c r="B38" s="3">
        <f>SUM(B22:B37)</f>
        <v>14601905.203749999</v>
      </c>
      <c r="C38" s="3">
        <f>SUM(C22:C37)</f>
        <v>0</v>
      </c>
      <c r="D38" s="3">
        <f>SUM(D22:D37)</f>
        <v>2625844.14</v>
      </c>
      <c r="E38" s="3">
        <f>SUM(E22:E37)</f>
        <v>1866000.54</v>
      </c>
      <c r="F38" s="3">
        <f>SUM(F22:F37)</f>
        <v>5014667.0746090002</v>
      </c>
    </row>
    <row r="39" spans="1:10" x14ac:dyDescent="0.25">
      <c r="A39" s="6" t="s">
        <v>8</v>
      </c>
      <c r="B39" s="3">
        <f>C38+D38+E38+F38</f>
        <v>9506511.7546089999</v>
      </c>
      <c r="C39" s="9"/>
      <c r="D39" s="9"/>
      <c r="E39" s="9"/>
      <c r="F39" s="9"/>
      <c r="G39" s="4"/>
    </row>
    <row r="40" spans="1:10" ht="9.75" customHeight="1" x14ac:dyDescent="0.25">
      <c r="C40" s="9"/>
      <c r="D40" s="9"/>
      <c r="E40" s="9"/>
      <c r="F40" s="9"/>
      <c r="G40" s="4"/>
    </row>
    <row r="41" spans="1:10" x14ac:dyDescent="0.25">
      <c r="A41" s="6" t="s">
        <v>15</v>
      </c>
      <c r="B41" s="3">
        <f>B38+B15</f>
        <v>20093588.583749998</v>
      </c>
      <c r="C41" s="9"/>
      <c r="D41" s="9"/>
      <c r="E41" s="9"/>
      <c r="F41" s="9"/>
      <c r="G41" s="4"/>
    </row>
    <row r="42" spans="1:10" x14ac:dyDescent="0.25">
      <c r="A42" s="6" t="s">
        <v>16</v>
      </c>
      <c r="B42" s="8">
        <f>B39+B16</f>
        <v>14649864.8942346</v>
      </c>
      <c r="C42" s="4">
        <f>C38+C15</f>
        <v>0</v>
      </c>
      <c r="D42" s="4">
        <f>D38+D15</f>
        <v>3240450.93</v>
      </c>
      <c r="E42" s="4">
        <f>E38+E15</f>
        <v>4456435.13</v>
      </c>
      <c r="F42" s="4">
        <f>F38+F15</f>
        <v>6952978.8342346</v>
      </c>
    </row>
    <row r="43" spans="1:10" ht="5.25" customHeight="1" x14ac:dyDescent="0.25"/>
    <row r="44" spans="1:10" ht="30" x14ac:dyDescent="0.25">
      <c r="A44" s="6" t="s">
        <v>12</v>
      </c>
      <c r="B44" s="8">
        <f>E44+F44+D44+C44</f>
        <v>5847308.1100000003</v>
      </c>
      <c r="C44" s="15">
        <v>289371.17</v>
      </c>
      <c r="D44" s="5">
        <v>674982.28</v>
      </c>
      <c r="E44" s="5">
        <v>703504.2</v>
      </c>
      <c r="F44" s="5">
        <v>4179450.46</v>
      </c>
    </row>
    <row r="45" spans="1:10" x14ac:dyDescent="0.25">
      <c r="B45" s="7"/>
    </row>
  </sheetData>
  <sortState ref="A20:J30">
    <sortCondition ref="J20:J30"/>
  </sortState>
  <mergeCells count="16">
    <mergeCell ref="F19:F20"/>
    <mergeCell ref="G19:G20"/>
    <mergeCell ref="B2:G2"/>
    <mergeCell ref="A19:A20"/>
    <mergeCell ref="B19:B20"/>
    <mergeCell ref="C19:C20"/>
    <mergeCell ref="D19:D20"/>
    <mergeCell ref="E19:E20"/>
    <mergeCell ref="F3:F4"/>
    <mergeCell ref="G3:G4"/>
    <mergeCell ref="A1:G1"/>
    <mergeCell ref="A3:A4"/>
    <mergeCell ref="B3:B4"/>
    <mergeCell ref="C3:C4"/>
    <mergeCell ref="D3:D4"/>
    <mergeCell ref="E3:E4"/>
  </mergeCells>
  <pageMargins left="0.6692913385826772" right="0.15748031496062992" top="0.11811023622047245" bottom="0.11811023622047245"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1er TRIMESTRE</vt:lpstr>
      <vt:lpstr>'1er TRIMESTRE'!Área_de_impresión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Fernando Garcia Perez</dc:creator>
  <cp:lastModifiedBy>Jesus Fernando Garcia Perez</cp:lastModifiedBy>
  <cp:lastPrinted>2015-09-02T14:22:58Z</cp:lastPrinted>
  <dcterms:created xsi:type="dcterms:W3CDTF">2010-12-28T21:03:08Z</dcterms:created>
  <dcterms:modified xsi:type="dcterms:W3CDTF">2019-01-10T18:54:58Z</dcterms:modified>
</cp:coreProperties>
</file>